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0" i="1" l="1"/>
  <c r="D116" i="1"/>
  <c r="A112" i="1"/>
  <c r="A111" i="1"/>
  <c r="A110" i="1"/>
  <c r="A109" i="1"/>
  <c r="A108" i="1"/>
  <c r="A10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E69" i="1"/>
  <c r="A69" i="1"/>
  <c r="A68" i="1"/>
  <c r="E67" i="1"/>
  <c r="A67" i="1"/>
  <c r="A66" i="1"/>
  <c r="A65" i="1"/>
  <c r="A64" i="1"/>
  <c r="A63" i="1"/>
  <c r="E62" i="1"/>
  <c r="A62" i="1"/>
  <c r="E61" i="1"/>
  <c r="A61" i="1"/>
  <c r="E60" i="1"/>
  <c r="A60" i="1"/>
  <c r="A59" i="1"/>
  <c r="A58" i="1"/>
  <c r="A57" i="1"/>
  <c r="E56" i="1"/>
  <c r="A56" i="1"/>
  <c r="A55" i="1"/>
  <c r="E54" i="1"/>
  <c r="A54" i="1"/>
  <c r="E53" i="1"/>
  <c r="A53" i="1"/>
  <c r="E52" i="1"/>
  <c r="A52" i="1"/>
  <c r="A51" i="1"/>
  <c r="E47" i="1"/>
  <c r="E46" i="1"/>
  <c r="E45" i="1"/>
  <c r="E41" i="1"/>
  <c r="E40" i="1"/>
  <c r="E39" i="1"/>
  <c r="E38" i="1"/>
  <c r="E35" i="1"/>
  <c r="E34" i="1"/>
  <c r="E33" i="1"/>
  <c r="A24" i="1"/>
  <c r="A23" i="1"/>
  <c r="A22" i="1"/>
  <c r="A21" i="1"/>
  <c r="D9" i="1"/>
  <c r="B7" i="1"/>
  <c r="E32" i="1" l="1"/>
  <c r="E64" i="1"/>
  <c r="E57" i="1" l="1"/>
  <c r="E51" i="1" l="1"/>
  <c r="E50" i="1" l="1"/>
  <c r="E31" i="1" l="1"/>
</calcChain>
</file>

<file path=xl/sharedStrings.xml><?xml version="1.0" encoding="utf-8"?>
<sst xmlns="http://schemas.openxmlformats.org/spreadsheetml/2006/main" count="249" uniqueCount="50">
  <si>
    <t>ЗАТВЕРДЖЕНО
Наказ Міністерства фінансів України
28 січня 2002 року № 57
(у редакції наказу Міністерства фінансів України
04.12.2015 № 1118)</t>
  </si>
  <si>
    <t>(сума словами і цифрами)</t>
  </si>
  <si>
    <t xml:space="preserve">(посада)                      </t>
  </si>
  <si>
    <t>(підпис)</t>
  </si>
  <si>
    <t>(ініціали і прізвище)</t>
  </si>
  <si>
    <t>(число, місяць, рік)</t>
  </si>
  <si>
    <t>М.П.</t>
  </si>
  <si>
    <t xml:space="preserve"> КОШТОРИС 
на 2017 рік</t>
  </si>
  <si>
    <t>(індивідуальний, зведений)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</si>
  <si>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</si>
  <si>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</si>
  <si>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</si>
  <si>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</si>
  <si>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</si>
  <si>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</si>
  <si>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</si>
  <si>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</si>
  <si>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</si>
  <si>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</si>
  <si>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</si>
  <si>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</si>
  <si>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</si>
  <si>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</si>
  <si>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</si>
  <si>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</si>
  <si>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</si>
  <si>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</si>
  <si>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</si>
  <si>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</si>
  <si>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</si>
  <si>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</si>
  <si>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</si>
  <si>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</si>
  <si>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</si>
  <si>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</si>
  <si>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</si>
  <si>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</si>
  <si>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</si>
  <si>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</si>
  <si>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-</t>
  </si>
  <si>
    <t>Керівник</t>
  </si>
  <si>
    <t>Керівник бухгалтерської служби / начальник планово-фінансового підрозділу</t>
  </si>
  <si>
    <t>М.П.***</t>
  </si>
  <si>
    <t>* 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 
** Сума проставляється за кодом відповідно до класифікації кредитування бюджету та не враховується у рядку "НАДХОДЖЕННЯ - усього".
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</si>
  <si>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 xml:space="preserve">Затверджений у сумі  </t>
  </si>
  <si>
    <t xml:space="preserve">            ________________на 2017 рік_______________________</t>
  </si>
  <si>
    <t/>
  </si>
  <si>
    <t>40245847 Відділ освіти Острозької районної дердавної адміністрації (ДНЗ "Струмочок" Грем"яцької с/р)</t>
  </si>
  <si>
    <t>с. Грем"яче Острозького району Рівненської області</t>
  </si>
  <si>
    <t>О.В. Столярчук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</si>
</sst>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\-#,##0.000\ "/>
    <numFmt numFmtId="165" formatCode="#,##0_ ;\-#,##0\ "/>
  </numFmts>
  <fonts count="2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sz val="11"/>
      <name val="Times New Roman Cyr"/>
      <charset val="204"/>
    </font>
    <font>
      <u/>
      <sz val="11"/>
      <name val="Times New Roman Cyr"/>
      <family val="1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13" fillId="0" borderId="4" xfId="0" applyNumberFormat="1" applyFont="1" applyFill="1" applyBorder="1" applyAlignment="1">
      <alignment horizontal="right" vertical="center"/>
    </xf>
    <xf numFmtId="164" fontId="13" fillId="0" borderId="4" xfId="0" applyNumberFormat="1" applyFont="1" applyFill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left"/>
    </xf>
    <xf numFmtId="164" fontId="13" fillId="0" borderId="4" xfId="0" quotePrefix="1" applyNumberFormat="1" applyFont="1" applyFill="1" applyBorder="1" applyAlignment="1" applyProtection="1">
      <alignment horizontal="right" vertical="center"/>
      <protection locked="0"/>
    </xf>
    <xf numFmtId="164" fontId="13" fillId="0" borderId="4" xfId="0" quotePrefix="1" applyNumberFormat="1" applyFont="1" applyFill="1" applyBorder="1" applyAlignment="1">
      <alignment horizontal="right" vertical="center"/>
    </xf>
    <xf numFmtId="164" fontId="13" fillId="0" borderId="4" xfId="0" quotePrefix="1" applyNumberFormat="1" applyFont="1" applyFill="1" applyBorder="1" applyAlignment="1" applyProtection="1">
      <alignment horizontal="right" vertical="center"/>
    </xf>
    <xf numFmtId="165" fontId="13" fillId="0" borderId="4" xfId="0" applyNumberFormat="1" applyFont="1" applyFill="1" applyBorder="1" applyAlignment="1" applyProtection="1">
      <alignment horizontal="right" vertical="center"/>
      <protection locked="0"/>
    </xf>
    <xf numFmtId="165" fontId="13" fillId="0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_SVS\Rozbuvku\&#1082;&#1086;&#1096;&#1090;&#1086;&#1088;&#1080;&#1089;%20&#1085;&#1072;%202017%20&#1088;&#1110;&#1082;%20&#1085;&#1086;&#1074;&#1080;&#1081;\&#1050;&#1086;&#1096;&#1090;&#1086;&#1088;&#1080;&#1089;%20&#1096;&#1082;&#1086;&#1083;&#1080;%202%20&#1089;&#1090;%202013\&#1041;&#1088;&#1086;&#1076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 ФУ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</v>
          </cell>
        </row>
        <row r="12">
          <cell r="B12" t="str">
            <v xml:space="preserve">Т.В. Бойко  </v>
          </cell>
        </row>
        <row r="14">
          <cell r="B14" t="str">
            <v>Начальник відділу освіти</v>
          </cell>
        </row>
        <row r="15">
          <cell r="B15" t="str">
            <v>О.А. Харчук</v>
          </cell>
        </row>
        <row r="21">
          <cell r="B21" t="str">
            <v>10</v>
          </cell>
          <cell r="C21" t="str">
            <v>Орган* з питань освіти і науки, молоді та спорту</v>
          </cell>
        </row>
        <row r="22">
          <cell r="C22" t="e">
            <v>#N/A</v>
          </cell>
        </row>
        <row r="23">
          <cell r="B23" t="str">
            <v>1011020</v>
          </cell>
          <cell r="C23" t="str">
            <v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v>
          </cell>
        </row>
      </sheetData>
      <sheetData sheetId="6"/>
      <sheetData sheetId="7">
        <row r="23">
          <cell r="A23" t="str">
            <v xml:space="preserve">    1011020  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колегіумами)</v>
          </cell>
        </row>
      </sheetData>
      <sheetData sheetId="8">
        <row r="41">
          <cell r="O41">
            <v>0</v>
          </cell>
        </row>
      </sheetData>
      <sheetData sheetId="9">
        <row r="32">
          <cell r="C32">
            <v>0</v>
          </cell>
        </row>
      </sheetData>
      <sheetData sheetId="10"/>
      <sheetData sheetId="11"/>
      <sheetData sheetId="12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13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topLeftCell="A110" zoomScale="98" zoomScaleNormal="98" workbookViewId="0">
      <selection activeCell="D114" sqref="D114:E114"/>
    </sheetView>
  </sheetViews>
  <sheetFormatPr defaultRowHeight="15" x14ac:dyDescent="0.25"/>
  <cols>
    <col min="1" max="1" width="70.42578125" customWidth="1"/>
    <col min="3" max="3" width="11.85546875" bestFit="1" customWidth="1"/>
    <col min="4" max="4" width="11" customWidth="1"/>
    <col min="5" max="5" width="14.42578125" customWidth="1"/>
  </cols>
  <sheetData>
    <row r="1" spans="1:5" ht="53.25" customHeight="1" x14ac:dyDescent="0.25">
      <c r="A1" s="1"/>
      <c r="B1" s="59" t="s">
        <v>0</v>
      </c>
      <c r="C1" s="59"/>
      <c r="D1" s="59"/>
      <c r="E1" s="59"/>
    </row>
    <row r="2" spans="1:5" x14ac:dyDescent="0.25">
      <c r="A2" s="1"/>
      <c r="B2" s="59"/>
      <c r="C2" s="59"/>
      <c r="D2" s="59"/>
      <c r="E2" s="59"/>
    </row>
    <row r="3" spans="1:5" ht="0.75" customHeight="1" x14ac:dyDescent="0.25">
      <c r="A3" s="1"/>
      <c r="B3" s="1"/>
      <c r="C3" s="2"/>
      <c r="D3" s="2"/>
      <c r="E3" s="2"/>
    </row>
    <row r="4" spans="1:5" ht="21.75" customHeight="1" x14ac:dyDescent="0.25">
      <c r="A4" s="3"/>
      <c r="B4" s="60" t="s">
        <v>44</v>
      </c>
      <c r="C4" s="60"/>
      <c r="D4" s="60"/>
      <c r="E4" s="60"/>
    </row>
    <row r="5" spans="1:5" x14ac:dyDescent="0.25">
      <c r="A5" s="4"/>
      <c r="B5" s="61"/>
      <c r="C5" s="61"/>
      <c r="D5" s="61"/>
      <c r="E5" s="61"/>
    </row>
    <row r="6" spans="1:5" x14ac:dyDescent="0.25">
      <c r="A6" s="3"/>
      <c r="B6" s="62" t="s">
        <v>1</v>
      </c>
      <c r="C6" s="62"/>
      <c r="D6" s="62"/>
      <c r="E6" s="62"/>
    </row>
    <row r="7" spans="1:5" ht="15.75" x14ac:dyDescent="0.25">
      <c r="A7" s="5"/>
      <c r="B7" s="63" t="str">
        <f>[1]Заполнить!$B$14</f>
        <v>Начальник відділу освіти</v>
      </c>
      <c r="C7" s="63"/>
      <c r="D7" s="63"/>
      <c r="E7" s="63"/>
    </row>
    <row r="8" spans="1:5" x14ac:dyDescent="0.25">
      <c r="A8" s="6"/>
      <c r="B8" s="62" t="s">
        <v>2</v>
      </c>
      <c r="C8" s="62"/>
      <c r="D8" s="62"/>
      <c r="E8" s="62"/>
    </row>
    <row r="9" spans="1:5" ht="15.75" x14ac:dyDescent="0.25">
      <c r="A9" s="3"/>
      <c r="B9" s="7"/>
      <c r="C9" s="8"/>
      <c r="D9" s="58" t="str">
        <f>[1]Заполнить!$B$15</f>
        <v>О.А. Харчук</v>
      </c>
      <c r="E9" s="58"/>
    </row>
    <row r="10" spans="1:5" x14ac:dyDescent="0.25">
      <c r="A10" s="9"/>
      <c r="B10" s="62" t="s">
        <v>3</v>
      </c>
      <c r="C10" s="62"/>
      <c r="D10" s="62" t="s">
        <v>4</v>
      </c>
      <c r="E10" s="62"/>
    </row>
    <row r="11" spans="1:5" x14ac:dyDescent="0.25">
      <c r="A11" s="3"/>
      <c r="B11" s="65"/>
      <c r="C11" s="65"/>
      <c r="D11" s="10"/>
      <c r="E11" s="10"/>
    </row>
    <row r="12" spans="1:5" x14ac:dyDescent="0.25">
      <c r="A12" s="5"/>
      <c r="B12" s="62" t="s">
        <v>5</v>
      </c>
      <c r="C12" s="62"/>
      <c r="D12" s="11"/>
      <c r="E12" s="10" t="s">
        <v>6</v>
      </c>
    </row>
    <row r="13" spans="1:5" x14ac:dyDescent="0.25">
      <c r="A13" s="5"/>
      <c r="B13" s="12"/>
      <c r="C13" s="10"/>
      <c r="D13" s="10"/>
      <c r="E13" s="10"/>
    </row>
    <row r="14" spans="1:5" ht="18.75" x14ac:dyDescent="0.3">
      <c r="A14" s="66" t="s">
        <v>7</v>
      </c>
      <c r="B14" s="67"/>
      <c r="C14" s="67"/>
      <c r="D14" s="67"/>
      <c r="E14" s="67"/>
    </row>
    <row r="15" spans="1:5" ht="18.75" x14ac:dyDescent="0.25">
      <c r="A15" s="68" t="s">
        <v>45</v>
      </c>
      <c r="B15" s="68"/>
      <c r="C15" s="68"/>
      <c r="D15" s="68"/>
      <c r="E15" s="68"/>
    </row>
    <row r="16" spans="1:5" x14ac:dyDescent="0.25">
      <c r="A16" s="69" t="s">
        <v>8</v>
      </c>
      <c r="B16" s="69"/>
      <c r="C16" s="69"/>
      <c r="D16" s="69"/>
      <c r="E16" s="69"/>
    </row>
    <row r="17" spans="1:5" ht="15.75" x14ac:dyDescent="0.25">
      <c r="A17" s="70" t="s">
        <v>47</v>
      </c>
      <c r="B17" s="70"/>
      <c r="C17" s="70"/>
      <c r="D17" s="70"/>
      <c r="E17" s="70"/>
    </row>
    <row r="18" spans="1:5" x14ac:dyDescent="0.25">
      <c r="A18" s="71" t="s">
        <v>9</v>
      </c>
      <c r="B18" s="71"/>
      <c r="C18" s="71"/>
      <c r="D18" s="71"/>
      <c r="E18" s="71"/>
    </row>
    <row r="19" spans="1:5" ht="15.75" x14ac:dyDescent="0.25">
      <c r="A19" s="70" t="s">
        <v>48</v>
      </c>
      <c r="B19" s="70"/>
      <c r="C19" s="70"/>
      <c r="D19" s="70"/>
      <c r="E19" s="70"/>
    </row>
    <row r="20" spans="1:5" x14ac:dyDescent="0.25">
      <c r="A20" s="71" t="s">
        <v>10</v>
      </c>
      <c r="B20" s="71"/>
      <c r="C20" s="71"/>
      <c r="D20" s="71"/>
      <c r="E20" s="71"/>
    </row>
    <row r="21" spans="1:5" ht="15.75" x14ac:dyDescent="0.25">
      <c r="A21" s="64" t="str">
        <f>CONCATENATE("Вид бюджету  ",IF([1]Заполнить!$B$5=1,"ДЕРЖАВНИЙ","МІСЦЕВИЙ"))</f>
        <v>Вид бюджету  МІСЦЕВИЙ</v>
      </c>
      <c r="B21" s="64"/>
      <c r="C21" s="64"/>
      <c r="D21" s="64"/>
      <c r="E21" s="64"/>
    </row>
    <row r="22" spans="1:5" ht="31.5" customHeight="1" x14ac:dyDescent="0.25">
      <c r="A22" s="72" t="str">
        <f>IF([1]Заполнить!B5=1,CONCATENATE("код та назва відомчої класифікації видатків та кредитування бюджету   ",[1]Заполнить!$B$22,"  ",[1]Заполнить!$C$22),CONCATENATE("код та назва відомчої класифікації видатків та кредитування бюджету  ",[1]Заполнить!$B$21,"  ",[1]Заполнить!$C$21))</f>
        <v>код та назва відомчої класифікації видатків та кредитування бюджету  10  Орган* з питань освіти і науки, молоді та спорту</v>
      </c>
      <c r="B22" s="72"/>
      <c r="C22" s="72"/>
      <c r="D22" s="72"/>
      <c r="E22" s="72"/>
    </row>
    <row r="23" spans="1:5" ht="21.75" customHeight="1" x14ac:dyDescent="0.25">
      <c r="A23" s="72" t="str">
        <f>IF([1]Заполнить!$B$5=1,CONCATENATE("код та назва програмної класифікації видатків та кредитування державного бюджету  ",[1]Заполнить!$B$23,"  ",[1]Заполнить!$C$23),CONCATENATE("код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23" s="72"/>
      <c r="C23" s="72"/>
      <c r="D23" s="72"/>
      <c r="E23" s="72"/>
    </row>
    <row r="24" spans="1:5" ht="33.75" customHeight="1" x14ac:dyDescent="0.25">
      <c r="A24" s="73" t="str">
        <f>[1]план!A23</f>
        <v xml:space="preserve">    1011020  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колегіумами)</v>
      </c>
      <c r="B24" s="73"/>
      <c r="C24" s="73"/>
      <c r="D24" s="73"/>
      <c r="E24" s="73"/>
    </row>
    <row r="25" spans="1:5" ht="15.75" x14ac:dyDescent="0.25">
      <c r="A25" s="13"/>
      <c r="B25" s="14"/>
      <c r="C25" s="15"/>
      <c r="D25" s="15"/>
      <c r="E25" s="15"/>
    </row>
    <row r="26" spans="1:5" x14ac:dyDescent="0.25">
      <c r="A26" s="16"/>
      <c r="B26" s="16"/>
      <c r="C26" s="16"/>
      <c r="D26" s="16"/>
      <c r="E26" s="16" t="s">
        <v>11</v>
      </c>
    </row>
    <row r="27" spans="1:5" x14ac:dyDescent="0.25">
      <c r="A27" s="74" t="s">
        <v>12</v>
      </c>
      <c r="B27" s="75" t="s">
        <v>13</v>
      </c>
      <c r="C27" s="76" t="s">
        <v>14</v>
      </c>
      <c r="D27" s="76"/>
      <c r="E27" s="75" t="s">
        <v>15</v>
      </c>
    </row>
    <row r="28" spans="1:5" ht="25.5" x14ac:dyDescent="0.25">
      <c r="A28" s="74"/>
      <c r="B28" s="75"/>
      <c r="C28" s="17" t="s">
        <v>16</v>
      </c>
      <c r="D28" s="17" t="s">
        <v>17</v>
      </c>
      <c r="E28" s="75"/>
    </row>
    <row r="29" spans="1:5" x14ac:dyDescent="0.25">
      <c r="A29" s="18">
        <v>1</v>
      </c>
      <c r="B29" s="18">
        <v>2</v>
      </c>
      <c r="C29" s="18">
        <v>3</v>
      </c>
      <c r="D29" s="18">
        <v>4</v>
      </c>
      <c r="E29" s="18">
        <v>5</v>
      </c>
    </row>
    <row r="30" spans="1:5" x14ac:dyDescent="0.25">
      <c r="A30" s="19" t="s">
        <v>18</v>
      </c>
      <c r="B30" s="20" t="s">
        <v>19</v>
      </c>
      <c r="C30" s="55">
        <v>591.76</v>
      </c>
      <c r="D30" s="55">
        <v>77.75</v>
      </c>
      <c r="E30" s="55">
        <f>C30+D30</f>
        <v>669.51</v>
      </c>
    </row>
    <row r="31" spans="1:5" x14ac:dyDescent="0.25">
      <c r="A31" s="21" t="s">
        <v>20</v>
      </c>
      <c r="B31" s="20" t="s">
        <v>19</v>
      </c>
      <c r="C31" s="55">
        <v>591.76</v>
      </c>
      <c r="D31" s="55" t="s">
        <v>19</v>
      </c>
      <c r="E31" s="55">
        <f>C31</f>
        <v>591.76</v>
      </c>
    </row>
    <row r="32" spans="1:5" x14ac:dyDescent="0.25">
      <c r="A32" s="21" t="s">
        <v>21</v>
      </c>
      <c r="B32" s="20" t="s">
        <v>19</v>
      </c>
      <c r="C32" s="55" t="s">
        <v>19</v>
      </c>
      <c r="D32" s="55">
        <v>77.75</v>
      </c>
      <c r="E32" s="55">
        <f>D32</f>
        <v>77.75</v>
      </c>
    </row>
    <row r="33" spans="1:5" ht="30" x14ac:dyDescent="0.25">
      <c r="A33" s="22" t="s">
        <v>22</v>
      </c>
      <c r="B33" s="23">
        <v>25010000</v>
      </c>
      <c r="C33" s="55" t="s">
        <v>19</v>
      </c>
      <c r="D33" s="56">
        <v>77.75</v>
      </c>
      <c r="E33" s="55">
        <f t="shared" ref="E33:E47" si="0">D33</f>
        <v>77.75</v>
      </c>
    </row>
    <row r="34" spans="1:5" ht="30" x14ac:dyDescent="0.25">
      <c r="A34" s="22" t="s">
        <v>23</v>
      </c>
      <c r="B34" s="23">
        <v>25010100</v>
      </c>
      <c r="C34" s="55" t="s">
        <v>24</v>
      </c>
      <c r="D34" s="81" t="s">
        <v>39</v>
      </c>
      <c r="E34" s="55" t="str">
        <f t="shared" si="0"/>
        <v>-</v>
      </c>
    </row>
    <row r="35" spans="1:5" ht="30" x14ac:dyDescent="0.25">
      <c r="A35" s="22" t="s">
        <v>25</v>
      </c>
      <c r="B35" s="23">
        <v>25010200</v>
      </c>
      <c r="C35" s="55" t="s">
        <v>24</v>
      </c>
      <c r="D35" s="81" t="s">
        <v>39</v>
      </c>
      <c r="E35" s="55" t="str">
        <f t="shared" si="0"/>
        <v>-</v>
      </c>
    </row>
    <row r="36" spans="1:5" x14ac:dyDescent="0.25">
      <c r="A36" s="22" t="s">
        <v>26</v>
      </c>
      <c r="B36" s="23">
        <v>25010300</v>
      </c>
      <c r="C36" s="55" t="s">
        <v>24</v>
      </c>
      <c r="D36" s="81" t="s">
        <v>39</v>
      </c>
      <c r="E36" s="82" t="s">
        <v>39</v>
      </c>
    </row>
    <row r="37" spans="1:5" ht="30" x14ac:dyDescent="0.25">
      <c r="A37" s="22" t="s">
        <v>27</v>
      </c>
      <c r="B37" s="23">
        <v>25010400</v>
      </c>
      <c r="C37" s="55" t="s">
        <v>24</v>
      </c>
      <c r="D37" s="81" t="s">
        <v>39</v>
      </c>
      <c r="E37" s="82" t="s">
        <v>39</v>
      </c>
    </row>
    <row r="38" spans="1:5" x14ac:dyDescent="0.25">
      <c r="A38" s="21" t="s">
        <v>28</v>
      </c>
      <c r="B38" s="20"/>
      <c r="C38" s="55"/>
      <c r="D38" s="81" t="s">
        <v>39</v>
      </c>
      <c r="E38" s="55" t="str">
        <f t="shared" si="0"/>
        <v>-</v>
      </c>
    </row>
    <row r="39" spans="1:5" x14ac:dyDescent="0.25">
      <c r="A39" s="22" t="s">
        <v>29</v>
      </c>
      <c r="B39" s="20">
        <v>25020000</v>
      </c>
      <c r="C39" s="55" t="s">
        <v>19</v>
      </c>
      <c r="D39" s="83" t="s">
        <v>39</v>
      </c>
      <c r="E39" s="55" t="str">
        <f t="shared" si="0"/>
        <v>-</v>
      </c>
    </row>
    <row r="40" spans="1:5" x14ac:dyDescent="0.25">
      <c r="A40" s="22" t="s">
        <v>30</v>
      </c>
      <c r="B40" s="20">
        <v>25020100</v>
      </c>
      <c r="C40" s="55" t="s">
        <v>24</v>
      </c>
      <c r="D40" s="81" t="s">
        <v>39</v>
      </c>
      <c r="E40" s="55" t="str">
        <f t="shared" si="0"/>
        <v>-</v>
      </c>
    </row>
    <row r="41" spans="1:5" ht="78" customHeight="1" x14ac:dyDescent="0.25">
      <c r="A41" s="22" t="s">
        <v>31</v>
      </c>
      <c r="B41" s="23">
        <v>25020200</v>
      </c>
      <c r="C41" s="55" t="s">
        <v>24</v>
      </c>
      <c r="D41" s="81" t="s">
        <v>39</v>
      </c>
      <c r="E41" s="55" t="str">
        <f t="shared" si="0"/>
        <v>-</v>
      </c>
    </row>
    <row r="42" spans="1:5" ht="39" x14ac:dyDescent="0.25">
      <c r="A42" s="24" t="s">
        <v>32</v>
      </c>
      <c r="B42" s="23">
        <v>25020300</v>
      </c>
      <c r="C42" s="55" t="s">
        <v>24</v>
      </c>
      <c r="D42" s="81" t="s">
        <v>39</v>
      </c>
      <c r="E42" s="82" t="s">
        <v>39</v>
      </c>
    </row>
    <row r="43" spans="1:5" ht="39" x14ac:dyDescent="0.25">
      <c r="A43" s="24" t="s">
        <v>33</v>
      </c>
      <c r="B43" s="23">
        <v>25020400</v>
      </c>
      <c r="C43" s="55" t="s">
        <v>24</v>
      </c>
      <c r="D43" s="81" t="s">
        <v>39</v>
      </c>
      <c r="E43" s="82" t="s">
        <v>39</v>
      </c>
    </row>
    <row r="44" spans="1:5" x14ac:dyDescent="0.25">
      <c r="A44" s="21" t="s">
        <v>28</v>
      </c>
      <c r="B44" s="20"/>
      <c r="C44" s="55"/>
      <c r="D44" s="81" t="s">
        <v>39</v>
      </c>
      <c r="E44" s="82" t="s">
        <v>39</v>
      </c>
    </row>
    <row r="45" spans="1:5" x14ac:dyDescent="0.25">
      <c r="A45" s="22" t="s">
        <v>34</v>
      </c>
      <c r="B45" s="20"/>
      <c r="C45" s="55" t="s">
        <v>19</v>
      </c>
      <c r="D45" s="81" t="s">
        <v>39</v>
      </c>
      <c r="E45" s="55" t="str">
        <f t="shared" si="0"/>
        <v>-</v>
      </c>
    </row>
    <row r="46" spans="1:5" x14ac:dyDescent="0.25">
      <c r="A46" s="24" t="s">
        <v>35</v>
      </c>
      <c r="B46" s="20"/>
      <c r="C46" s="55" t="s">
        <v>19</v>
      </c>
      <c r="D46" s="81" t="s">
        <v>39</v>
      </c>
      <c r="E46" s="55" t="str">
        <f t="shared" si="0"/>
        <v>-</v>
      </c>
    </row>
    <row r="47" spans="1:5" ht="30" x14ac:dyDescent="0.25">
      <c r="A47" s="22" t="s">
        <v>36</v>
      </c>
      <c r="B47" s="20"/>
      <c r="C47" s="55" t="s">
        <v>19</v>
      </c>
      <c r="D47" s="81" t="s">
        <v>39</v>
      </c>
      <c r="E47" s="55" t="str">
        <f t="shared" si="0"/>
        <v>-</v>
      </c>
    </row>
    <row r="48" spans="1:5" x14ac:dyDescent="0.25">
      <c r="A48" s="78" t="s">
        <v>37</v>
      </c>
      <c r="B48" s="20"/>
      <c r="C48" s="55" t="s">
        <v>19</v>
      </c>
      <c r="D48" s="81" t="s">
        <v>39</v>
      </c>
      <c r="E48" s="55"/>
    </row>
    <row r="49" spans="1:5" x14ac:dyDescent="0.25">
      <c r="A49" s="79"/>
      <c r="B49" s="20"/>
      <c r="C49" s="55" t="s">
        <v>19</v>
      </c>
      <c r="D49" s="81" t="s">
        <v>39</v>
      </c>
      <c r="E49" s="82" t="s">
        <v>39</v>
      </c>
    </row>
    <row r="50" spans="1:5" x14ac:dyDescent="0.25">
      <c r="A50" s="19" t="s">
        <v>38</v>
      </c>
      <c r="B50" s="20" t="s">
        <v>19</v>
      </c>
      <c r="C50" s="56">
        <v>591.76</v>
      </c>
      <c r="D50" s="56">
        <v>77.75</v>
      </c>
      <c r="E50" s="55">
        <f t="shared" ref="E50:E74" si="1">SUM(C50:D50)</f>
        <v>669.51</v>
      </c>
    </row>
    <row r="51" spans="1:5" x14ac:dyDescent="0.25">
      <c r="A51" s="25" t="str">
        <f>VLOOKUP(B51,[1]ДовКЕКВ!A$1:B$65536,2,FALSE)</f>
        <v>Поточні видатки</v>
      </c>
      <c r="B51" s="26">
        <v>2000</v>
      </c>
      <c r="C51" s="56">
        <v>591.76</v>
      </c>
      <c r="D51" s="56">
        <v>77.75</v>
      </c>
      <c r="E51" s="55">
        <f t="shared" si="1"/>
        <v>669.51</v>
      </c>
    </row>
    <row r="52" spans="1:5" x14ac:dyDescent="0.25">
      <c r="A52" s="25" t="str">
        <f>VLOOKUP(B52,[1]ДовКЕКВ!A$1:B$65536,2,FALSE)</f>
        <v>Оплата праці і нарахування на заробітну плату</v>
      </c>
      <c r="B52" s="26">
        <v>2100</v>
      </c>
      <c r="C52" s="56">
        <v>529.26</v>
      </c>
      <c r="D52" s="83" t="s">
        <v>39</v>
      </c>
      <c r="E52" s="55">
        <f t="shared" si="1"/>
        <v>529.26</v>
      </c>
    </row>
    <row r="53" spans="1:5" x14ac:dyDescent="0.25">
      <c r="A53" s="25" t="str">
        <f>VLOOKUP(B53,[1]ДовКЕКВ!A$1:B$65536,2,FALSE)</f>
        <v>Оплата праці</v>
      </c>
      <c r="B53" s="26">
        <v>2110</v>
      </c>
      <c r="C53" s="56">
        <v>430.29</v>
      </c>
      <c r="D53" s="83" t="s">
        <v>39</v>
      </c>
      <c r="E53" s="55">
        <f t="shared" si="1"/>
        <v>430.29</v>
      </c>
    </row>
    <row r="54" spans="1:5" x14ac:dyDescent="0.25">
      <c r="A54" s="27" t="str">
        <f>VLOOKUP(B54,[1]ДовКЕКВ!A$1:B$65536,2,FALSE)</f>
        <v>Заробітна плата</v>
      </c>
      <c r="B54" s="28">
        <v>2111</v>
      </c>
      <c r="C54" s="57">
        <v>430.29</v>
      </c>
      <c r="D54" s="81" t="s">
        <v>39</v>
      </c>
      <c r="E54" s="55">
        <f t="shared" si="1"/>
        <v>430.29</v>
      </c>
    </row>
    <row r="55" spans="1:5" x14ac:dyDescent="0.25">
      <c r="A55" s="27" t="str">
        <f>VLOOKUP(B55,[1]ДовКЕКВ!A$1:B$65536,2,FALSE)</f>
        <v>Грошове забезпечення військовослужбовців</v>
      </c>
      <c r="B55" s="28">
        <v>2112</v>
      </c>
      <c r="C55" s="81" t="s">
        <v>39</v>
      </c>
      <c r="D55" s="81" t="s">
        <v>39</v>
      </c>
      <c r="E55" s="82" t="s">
        <v>39</v>
      </c>
    </row>
    <row r="56" spans="1:5" x14ac:dyDescent="0.25">
      <c r="A56" s="25" t="str">
        <f>VLOOKUP(B56,[1]ДовКЕКВ!A$1:B$65536,2,FALSE)</f>
        <v>Нарахування на оплату праці</v>
      </c>
      <c r="B56" s="26">
        <v>2120</v>
      </c>
      <c r="C56" s="57">
        <v>98.97</v>
      </c>
      <c r="D56" s="81" t="s">
        <v>39</v>
      </c>
      <c r="E56" s="55">
        <f t="shared" si="1"/>
        <v>98.97</v>
      </c>
    </row>
    <row r="57" spans="1:5" x14ac:dyDescent="0.25">
      <c r="A57" s="25" t="str">
        <f>VLOOKUP(B57,[1]ДовКЕКВ!A$1:B$65536,2,FALSE)</f>
        <v>Використання товарів і послуг</v>
      </c>
      <c r="B57" s="26">
        <v>2200</v>
      </c>
      <c r="C57" s="56">
        <v>62.5</v>
      </c>
      <c r="D57" s="56">
        <v>77.75</v>
      </c>
      <c r="E57" s="55">
        <f t="shared" si="1"/>
        <v>140.25</v>
      </c>
    </row>
    <row r="58" spans="1:5" x14ac:dyDescent="0.25">
      <c r="A58" s="25" t="str">
        <f>VLOOKUP(B58,[1]ДовКЕКВ!A$1:B$65536,2,FALSE)</f>
        <v>Предмети, матеріали, обладнання та інвентар</v>
      </c>
      <c r="B58" s="26">
        <v>2210</v>
      </c>
      <c r="C58" s="81" t="s">
        <v>39</v>
      </c>
      <c r="D58" s="81" t="s">
        <v>39</v>
      </c>
      <c r="E58" s="82" t="s">
        <v>39</v>
      </c>
    </row>
    <row r="59" spans="1:5" x14ac:dyDescent="0.25">
      <c r="A59" s="25" t="str">
        <f>VLOOKUP(B59,[1]ДовКЕКВ!A$1:B$65536,2,FALSE)</f>
        <v>Медикаменти та перев'язувальні матеріали</v>
      </c>
      <c r="B59" s="26">
        <v>2220</v>
      </c>
      <c r="C59" s="84">
        <v>150</v>
      </c>
      <c r="D59" s="81" t="s">
        <v>39</v>
      </c>
      <c r="E59" s="85">
        <v>150</v>
      </c>
    </row>
    <row r="60" spans="1:5" x14ac:dyDescent="0.25">
      <c r="A60" s="25" t="str">
        <f>VLOOKUP(B60,[1]ДовКЕКВ!A$1:B$65536,2,FALSE)</f>
        <v>Продукти харчування</v>
      </c>
      <c r="B60" s="26">
        <v>2230</v>
      </c>
      <c r="C60" s="57">
        <v>33.520000000000003</v>
      </c>
      <c r="D60" s="57">
        <v>77.75</v>
      </c>
      <c r="E60" s="55">
        <f t="shared" si="1"/>
        <v>111.27000000000001</v>
      </c>
    </row>
    <row r="61" spans="1:5" x14ac:dyDescent="0.25">
      <c r="A61" s="25" t="str">
        <f>VLOOKUP(B61,[1]ДовКЕКВ!A$1:B$65536,2,FALSE)</f>
        <v>Оплата послуг (крім комунальних)</v>
      </c>
      <c r="B61" s="26">
        <v>2240</v>
      </c>
      <c r="C61" s="57">
        <v>2.4500000000000002</v>
      </c>
      <c r="D61" s="81" t="s">
        <v>39</v>
      </c>
      <c r="E61" s="55">
        <f t="shared" si="1"/>
        <v>2.4500000000000002</v>
      </c>
    </row>
    <row r="62" spans="1:5" x14ac:dyDescent="0.25">
      <c r="A62" s="25" t="str">
        <f>VLOOKUP(B62,[1]ДовКЕКВ!A$1:B$65536,2,FALSE)</f>
        <v>Видатки на відрядження</v>
      </c>
      <c r="B62" s="26">
        <v>2250</v>
      </c>
      <c r="C62" s="84">
        <v>300</v>
      </c>
      <c r="D62" s="81" t="s">
        <v>39</v>
      </c>
      <c r="E62" s="85">
        <f t="shared" si="1"/>
        <v>300</v>
      </c>
    </row>
    <row r="63" spans="1:5" x14ac:dyDescent="0.25">
      <c r="A63" s="25" t="str">
        <f>VLOOKUP(B63,[1]ДовКЕКВ!A$1:B$65536,2,FALSE)</f>
        <v>Видатки та заходи спеціального призначення</v>
      </c>
      <c r="B63" s="26">
        <v>2260</v>
      </c>
      <c r="C63" s="81" t="s">
        <v>39</v>
      </c>
      <c r="D63" s="81" t="s">
        <v>39</v>
      </c>
      <c r="E63" s="82" t="s">
        <v>39</v>
      </c>
    </row>
    <row r="64" spans="1:5" x14ac:dyDescent="0.25">
      <c r="A64" s="25" t="str">
        <f>VLOOKUP(B64,[1]ДовКЕКВ!A$1:B$65536,2,FALSE)</f>
        <v>Оплата комунальних послуг та енергоносіїв</v>
      </c>
      <c r="B64" s="26">
        <v>2270</v>
      </c>
      <c r="C64" s="56">
        <v>26.08</v>
      </c>
      <c r="D64" s="83" t="s">
        <v>39</v>
      </c>
      <c r="E64" s="55">
        <f>SUM(C64:D64)</f>
        <v>26.08</v>
      </c>
    </row>
    <row r="65" spans="1:5" x14ac:dyDescent="0.25">
      <c r="A65" s="25" t="str">
        <f>VLOOKUP(B65,[1]ДовКЕКВ!A$1:B$65536,2,FALSE)</f>
        <v>Оплата теплопостачання</v>
      </c>
      <c r="B65" s="26">
        <v>2271</v>
      </c>
      <c r="C65" s="81" t="s">
        <v>39</v>
      </c>
      <c r="D65" s="81" t="s">
        <v>39</v>
      </c>
      <c r="E65" s="82" t="s">
        <v>39</v>
      </c>
    </row>
    <row r="66" spans="1:5" x14ac:dyDescent="0.25">
      <c r="A66" s="27" t="str">
        <f>VLOOKUP(B66,[1]ДовКЕКВ!A$1:B$65536,2,FALSE)</f>
        <v>Оплата водопостачання та водовідведення</v>
      </c>
      <c r="B66" s="28">
        <v>2272</v>
      </c>
      <c r="C66" s="81" t="s">
        <v>39</v>
      </c>
      <c r="D66" s="81" t="s">
        <v>39</v>
      </c>
      <c r="E66" s="82" t="s">
        <v>39</v>
      </c>
    </row>
    <row r="67" spans="1:5" x14ac:dyDescent="0.25">
      <c r="A67" s="27" t="str">
        <f>VLOOKUP(B67,[1]ДовКЕКВ!A$1:B$65536,2,FALSE)</f>
        <v>Оплата електроенергії</v>
      </c>
      <c r="B67" s="28">
        <v>2273</v>
      </c>
      <c r="C67" s="57">
        <v>16.079999999999998</v>
      </c>
      <c r="D67" s="81" t="s">
        <v>39</v>
      </c>
      <c r="E67" s="55">
        <f t="shared" si="1"/>
        <v>16.079999999999998</v>
      </c>
    </row>
    <row r="68" spans="1:5" x14ac:dyDescent="0.25">
      <c r="A68" s="27" t="str">
        <f>VLOOKUP(B68,[1]ДовКЕКВ!A$1:B$65536,2,FALSE)</f>
        <v>Оплата природного газу</v>
      </c>
      <c r="B68" s="28">
        <v>2274</v>
      </c>
      <c r="C68" s="81" t="s">
        <v>39</v>
      </c>
      <c r="D68" s="81" t="s">
        <v>39</v>
      </c>
      <c r="E68" s="82" t="s">
        <v>39</v>
      </c>
    </row>
    <row r="69" spans="1:5" x14ac:dyDescent="0.25">
      <c r="A69" s="27" t="str">
        <f>VLOOKUP(B69,[1]ДовКЕКВ!A$1:B$65536,2,FALSE)</f>
        <v>Оплата інших енергоносіїв</v>
      </c>
      <c r="B69" s="28">
        <v>2275</v>
      </c>
      <c r="C69" s="57">
        <v>10</v>
      </c>
      <c r="D69" s="81" t="s">
        <v>39</v>
      </c>
      <c r="E69" s="55">
        <f t="shared" si="1"/>
        <v>10</v>
      </c>
    </row>
    <row r="70" spans="1:5" x14ac:dyDescent="0.25">
      <c r="A70" s="27" t="str">
        <f>VLOOKUP(B70,[1]ДовКЕКВ!A$1:B$65536,2,FALSE)</f>
        <v xml:space="preserve">Оплата енергосервісу </v>
      </c>
      <c r="B70" s="28">
        <v>2276</v>
      </c>
      <c r="C70" s="81" t="s">
        <v>39</v>
      </c>
      <c r="D70" s="81" t="s">
        <v>39</v>
      </c>
      <c r="E70" s="82" t="s">
        <v>39</v>
      </c>
    </row>
    <row r="71" spans="1:5" ht="28.5" customHeight="1" x14ac:dyDescent="0.25">
      <c r="A71" s="25" t="str">
        <f>VLOOKUP(B71,[1]ДовКЕКВ!A$1:B$65536,2,FALSE)</f>
        <v>Дослідження і розробки, окремі заходи по реалізації державних (регіональних) програм</v>
      </c>
      <c r="B71" s="26">
        <v>2280</v>
      </c>
      <c r="C71" s="83" t="s">
        <v>39</v>
      </c>
      <c r="D71" s="83" t="s">
        <v>39</v>
      </c>
      <c r="E71" s="82" t="s">
        <v>39</v>
      </c>
    </row>
    <row r="72" spans="1:5" ht="26.25" x14ac:dyDescent="0.25">
      <c r="A72" s="27" t="str">
        <f>VLOOKUP(B72,[1]ДовКЕКВ!A$1:B$65536,2,FALSE)</f>
        <v>Дослідження і розробки, окремі заходи розвитку по реалізації державних (регіональних) програм</v>
      </c>
      <c r="B72" s="28">
        <v>2281</v>
      </c>
      <c r="C72" s="81" t="s">
        <v>39</v>
      </c>
      <c r="D72" s="81" t="s">
        <v>39</v>
      </c>
      <c r="E72" s="82" t="s">
        <v>39</v>
      </c>
    </row>
    <row r="73" spans="1:5" ht="26.25" x14ac:dyDescent="0.25">
      <c r="A73" s="27" t="str">
        <f>VLOOKUP(B73,[1]ДовКЕКВ!A$1:B$65536,2,FALSE)</f>
        <v>Окремі заходи по реалізації державних (регіональних) програм, не віднесені до заходів розвитку</v>
      </c>
      <c r="B73" s="28">
        <v>2282</v>
      </c>
      <c r="C73" s="81" t="s">
        <v>39</v>
      </c>
      <c r="D73" s="81" t="s">
        <v>39</v>
      </c>
      <c r="E73" s="82" t="s">
        <v>39</v>
      </c>
    </row>
    <row r="74" spans="1:5" x14ac:dyDescent="0.25">
      <c r="A74" s="25" t="str">
        <f>VLOOKUP(B74,[1]ДовКЕКВ!A$1:B$65536,2,FALSE)</f>
        <v>Обслуговування боргових зобов'язань</v>
      </c>
      <c r="B74" s="26">
        <v>2400</v>
      </c>
      <c r="C74" s="83" t="s">
        <v>39</v>
      </c>
      <c r="D74" s="83" t="s">
        <v>39</v>
      </c>
      <c r="E74" s="82" t="s">
        <v>39</v>
      </c>
    </row>
    <row r="75" spans="1:5" x14ac:dyDescent="0.25">
      <c r="A75" s="25" t="str">
        <f>VLOOKUP(B75,[1]ДовКЕКВ!A$1:B$65536,2,FALSE)</f>
        <v>Обслуговування внутрішніх боргових зобов'язань</v>
      </c>
      <c r="B75" s="26">
        <v>2410</v>
      </c>
      <c r="C75" s="81" t="s">
        <v>39</v>
      </c>
      <c r="D75" s="81" t="s">
        <v>39</v>
      </c>
      <c r="E75" s="82" t="s">
        <v>39</v>
      </c>
    </row>
    <row r="76" spans="1:5" x14ac:dyDescent="0.25">
      <c r="A76" s="25" t="str">
        <f>VLOOKUP(B76,[1]ДовКЕКВ!A$1:B$65536,2,FALSE)</f>
        <v>Обслуговування зовнішніх боргових зобов'язань</v>
      </c>
      <c r="B76" s="26">
        <v>2420</v>
      </c>
      <c r="C76" s="81" t="s">
        <v>39</v>
      </c>
      <c r="D76" s="81" t="s">
        <v>39</v>
      </c>
      <c r="E76" s="82" t="s">
        <v>39</v>
      </c>
    </row>
    <row r="77" spans="1:5" x14ac:dyDescent="0.25">
      <c r="A77" s="25" t="str">
        <f>VLOOKUP(B77,[1]ДовКЕКВ!A$1:B$65536,2,FALSE)</f>
        <v>Поточні трансферти</v>
      </c>
      <c r="B77" s="26">
        <v>2600</v>
      </c>
      <c r="C77" s="83" t="s">
        <v>39</v>
      </c>
      <c r="D77" s="83" t="s">
        <v>39</v>
      </c>
      <c r="E77" s="82" t="s">
        <v>39</v>
      </c>
    </row>
    <row r="78" spans="1:5" x14ac:dyDescent="0.25">
      <c r="A78" s="25" t="str">
        <f>VLOOKUP(B78,[1]ДовКЕКВ!A$1:B$65536,2,FALSE)</f>
        <v>Субсидії та поточні трансферти підприємствам (установам, організаціям)</v>
      </c>
      <c r="B78" s="26">
        <v>2610</v>
      </c>
      <c r="C78" s="81" t="s">
        <v>39</v>
      </c>
      <c r="D78" s="81" t="s">
        <v>39</v>
      </c>
      <c r="E78" s="82" t="s">
        <v>39</v>
      </c>
    </row>
    <row r="79" spans="1:5" x14ac:dyDescent="0.25">
      <c r="A79" s="25" t="str">
        <f>VLOOKUP(B79,[1]ДовКЕКВ!A$1:B$65536,2,FALSE)</f>
        <v>Поточні трансферти органам державного управління інших рівнів</v>
      </c>
      <c r="B79" s="26">
        <v>2620</v>
      </c>
      <c r="C79" s="81" t="s">
        <v>39</v>
      </c>
      <c r="D79" s="81" t="s">
        <v>39</v>
      </c>
      <c r="E79" s="82" t="s">
        <v>39</v>
      </c>
    </row>
    <row r="80" spans="1:5" x14ac:dyDescent="0.25">
      <c r="A80" s="25" t="str">
        <f>VLOOKUP(B80,[1]ДовКЕКВ!A$1:B$65536,2,FALSE)</f>
        <v>Поточні трансферти урядам іноземних держав та міжнародним організаціям</v>
      </c>
      <c r="B80" s="26">
        <v>2630</v>
      </c>
      <c r="C80" s="57" t="s">
        <v>39</v>
      </c>
      <c r="D80" s="81" t="s">
        <v>39</v>
      </c>
      <c r="E80" s="82" t="s">
        <v>39</v>
      </c>
    </row>
    <row r="81" spans="1:5" x14ac:dyDescent="0.25">
      <c r="A81" s="25" t="str">
        <f>VLOOKUP(B81,[1]ДовКЕКВ!A$1:B$65536,2,FALSE)</f>
        <v>Соціальне забезпечення</v>
      </c>
      <c r="B81" s="26">
        <v>2700</v>
      </c>
      <c r="C81" s="83" t="s">
        <v>39</v>
      </c>
      <c r="D81" s="83" t="s">
        <v>39</v>
      </c>
      <c r="E81" s="82" t="s">
        <v>39</v>
      </c>
    </row>
    <row r="82" spans="1:5" x14ac:dyDescent="0.25">
      <c r="A82" s="25" t="str">
        <f>VLOOKUP(B82,[1]ДовКЕКВ!A$1:B$65536,2,FALSE)</f>
        <v>Виплата пенсій і допомоги</v>
      </c>
      <c r="B82" s="26">
        <v>2710</v>
      </c>
      <c r="C82" s="81" t="s">
        <v>39</v>
      </c>
      <c r="D82" s="81" t="s">
        <v>39</v>
      </c>
      <c r="E82" s="82" t="s">
        <v>39</v>
      </c>
    </row>
    <row r="83" spans="1:5" x14ac:dyDescent="0.25">
      <c r="A83" s="25" t="str">
        <f>VLOOKUP(B83,[1]ДовКЕКВ!A$1:B$65536,2,FALSE)</f>
        <v>Стипендії</v>
      </c>
      <c r="B83" s="26">
        <v>2720</v>
      </c>
      <c r="C83" s="81" t="s">
        <v>39</v>
      </c>
      <c r="D83" s="81" t="s">
        <v>39</v>
      </c>
      <c r="E83" s="82" t="s">
        <v>39</v>
      </c>
    </row>
    <row r="84" spans="1:5" x14ac:dyDescent="0.25">
      <c r="A84" s="25" t="str">
        <f>VLOOKUP(B84,[1]ДовКЕКВ!A$1:B$65536,2,FALSE)</f>
        <v>Інші виплати населенню</v>
      </c>
      <c r="B84" s="26">
        <v>2730</v>
      </c>
      <c r="C84" s="81" t="s">
        <v>39</v>
      </c>
      <c r="D84" s="81" t="s">
        <v>39</v>
      </c>
      <c r="E84" s="82" t="s">
        <v>39</v>
      </c>
    </row>
    <row r="85" spans="1:5" x14ac:dyDescent="0.25">
      <c r="A85" s="25" t="str">
        <f>VLOOKUP(B85,[1]ДовКЕКВ!A$1:B$65536,2,FALSE)</f>
        <v>Інші поточні видатки</v>
      </c>
      <c r="B85" s="26">
        <v>2800</v>
      </c>
      <c r="C85" s="81" t="s">
        <v>39</v>
      </c>
      <c r="D85" s="81" t="s">
        <v>39</v>
      </c>
      <c r="E85" s="82" t="s">
        <v>39</v>
      </c>
    </row>
    <row r="86" spans="1:5" x14ac:dyDescent="0.25">
      <c r="A86" s="25" t="str">
        <f>VLOOKUP(B86,[1]ДовКЕКВ!A$1:B$65536,2,FALSE)</f>
        <v>Капітальні видатки</v>
      </c>
      <c r="B86" s="26">
        <v>3000</v>
      </c>
      <c r="C86" s="83" t="s">
        <v>39</v>
      </c>
      <c r="D86" s="83" t="s">
        <v>39</v>
      </c>
      <c r="E86" s="82" t="s">
        <v>39</v>
      </c>
    </row>
    <row r="87" spans="1:5" x14ac:dyDescent="0.25">
      <c r="A87" s="25" t="str">
        <f>VLOOKUP(B87,[1]ДовКЕКВ!A$1:B$65536,2,FALSE)</f>
        <v>Придбання основного капіталу</v>
      </c>
      <c r="B87" s="26">
        <v>3100</v>
      </c>
      <c r="C87" s="82" t="s">
        <v>39</v>
      </c>
      <c r="D87" s="82" t="s">
        <v>39</v>
      </c>
      <c r="E87" s="82" t="s">
        <v>39</v>
      </c>
    </row>
    <row r="88" spans="1:5" x14ac:dyDescent="0.25">
      <c r="A88" s="25" t="str">
        <f>VLOOKUP(B88,[1]ДовКЕКВ!A$1:B$65536,2,FALSE)</f>
        <v>Придбання обладнання і предметів довгострокового користування</v>
      </c>
      <c r="B88" s="26">
        <v>3110</v>
      </c>
      <c r="C88" s="81" t="s">
        <v>39</v>
      </c>
      <c r="D88" s="81" t="s">
        <v>39</v>
      </c>
      <c r="E88" s="82" t="s">
        <v>39</v>
      </c>
    </row>
    <row r="89" spans="1:5" x14ac:dyDescent="0.25">
      <c r="A89" s="25" t="str">
        <f>VLOOKUP(B89,[1]ДовКЕКВ!A$1:B$65536,2,FALSE)</f>
        <v>Капітальне будівництво (придбання)</v>
      </c>
      <c r="B89" s="26">
        <v>3120</v>
      </c>
      <c r="C89" s="83" t="s">
        <v>39</v>
      </c>
      <c r="D89" s="83" t="s">
        <v>39</v>
      </c>
      <c r="E89" s="82" t="s">
        <v>39</v>
      </c>
    </row>
    <row r="90" spans="1:5" x14ac:dyDescent="0.25">
      <c r="A90" s="25" t="str">
        <f>VLOOKUP(B90,[1]ДовКЕКВ!A$1:B$65536,2,FALSE)</f>
        <v>Капітальне будівництво (придбання) житла</v>
      </c>
      <c r="B90" s="26">
        <v>3121</v>
      </c>
      <c r="C90" s="81" t="s">
        <v>39</v>
      </c>
      <c r="D90" s="81" t="s">
        <v>39</v>
      </c>
      <c r="E90" s="82" t="s">
        <v>39</v>
      </c>
    </row>
    <row r="91" spans="1:5" x14ac:dyDescent="0.25">
      <c r="A91" s="25" t="str">
        <f>VLOOKUP(B91,[1]ДовКЕКВ!A$1:B$65536,2,FALSE)</f>
        <v>Капітальне будівництво (придбання) інших об'єктів</v>
      </c>
      <c r="B91" s="26">
        <v>3122</v>
      </c>
      <c r="C91" s="81" t="s">
        <v>39</v>
      </c>
      <c r="D91" s="81" t="s">
        <v>39</v>
      </c>
      <c r="E91" s="82" t="s">
        <v>46</v>
      </c>
    </row>
    <row r="92" spans="1:5" x14ac:dyDescent="0.25">
      <c r="A92" s="25" t="str">
        <f>VLOOKUP(B92,[1]ДовКЕКВ!A$1:B$65536,2,FALSE)</f>
        <v>Капітальний ремонт</v>
      </c>
      <c r="B92" s="26">
        <v>3130</v>
      </c>
      <c r="C92" s="83" t="s">
        <v>39</v>
      </c>
      <c r="D92" s="83" t="s">
        <v>39</v>
      </c>
      <c r="E92" s="82" t="s">
        <v>39</v>
      </c>
    </row>
    <row r="93" spans="1:5" x14ac:dyDescent="0.25">
      <c r="A93" s="25" t="str">
        <f>VLOOKUP(B93,[1]ДовКЕКВ!A$1:B$65536,2,FALSE)</f>
        <v>Капітальний ремонт житлового фонду (приміщень)</v>
      </c>
      <c r="B93" s="26">
        <v>3131</v>
      </c>
      <c r="C93" s="81" t="s">
        <v>39</v>
      </c>
      <c r="D93" s="81" t="s">
        <v>39</v>
      </c>
      <c r="E93" s="82" t="s">
        <v>39</v>
      </c>
    </row>
    <row r="94" spans="1:5" x14ac:dyDescent="0.25">
      <c r="A94" s="25" t="str">
        <f>VLOOKUP(B94,[1]ДовКЕКВ!A$1:B$65536,2,FALSE)</f>
        <v>Капітальний ремонт інших об'єктів</v>
      </c>
      <c r="B94" s="26">
        <v>3132</v>
      </c>
      <c r="C94" s="81" t="s">
        <v>39</v>
      </c>
      <c r="D94" s="81" t="s">
        <v>39</v>
      </c>
      <c r="E94" s="82" t="s">
        <v>39</v>
      </c>
    </row>
    <row r="95" spans="1:5" x14ac:dyDescent="0.25">
      <c r="A95" s="25" t="str">
        <f>VLOOKUP(B95,[1]ДовКЕКВ!A$1:B$65536,2,FALSE)</f>
        <v>Реконструкція та реставрація</v>
      </c>
      <c r="B95" s="26">
        <v>3140</v>
      </c>
      <c r="C95" s="83" t="s">
        <v>39</v>
      </c>
      <c r="D95" s="83" t="s">
        <v>39</v>
      </c>
      <c r="E95" s="82" t="s">
        <v>39</v>
      </c>
    </row>
    <row r="96" spans="1:5" x14ac:dyDescent="0.25">
      <c r="A96" s="25" t="str">
        <f>VLOOKUP(B96,[1]ДовКЕКВ!A$1:B$65536,2,FALSE)</f>
        <v>Реконструкція житлового фонду (приміщень)</v>
      </c>
      <c r="B96" s="26">
        <v>3141</v>
      </c>
      <c r="C96" s="81" t="s">
        <v>39</v>
      </c>
      <c r="D96" s="81" t="s">
        <v>39</v>
      </c>
      <c r="E96" s="82" t="s">
        <v>39</v>
      </c>
    </row>
    <row r="97" spans="1:5" x14ac:dyDescent="0.25">
      <c r="A97" s="25" t="str">
        <f>VLOOKUP(B97,[1]ДовКЕКВ!A$1:B$65536,2,FALSE)</f>
        <v>Реконструкція та реставрація інших об'єктів</v>
      </c>
      <c r="B97" s="26">
        <v>3142</v>
      </c>
      <c r="C97" s="81" t="s">
        <v>39</v>
      </c>
      <c r="D97" s="81" t="s">
        <v>39</v>
      </c>
      <c r="E97" s="82" t="s">
        <v>39</v>
      </c>
    </row>
    <row r="98" spans="1:5" x14ac:dyDescent="0.25">
      <c r="A98" s="25" t="str">
        <f>VLOOKUP(B98,[1]ДовКЕКВ!A$1:B$65536,2,FALSE)</f>
        <v>Реставрація пам'яток культури, історії та архітектури</v>
      </c>
      <c r="B98" s="26">
        <v>3143</v>
      </c>
      <c r="C98" s="81" t="s">
        <v>39</v>
      </c>
      <c r="D98" s="81" t="s">
        <v>39</v>
      </c>
      <c r="E98" s="82" t="s">
        <v>39</v>
      </c>
    </row>
    <row r="99" spans="1:5" x14ac:dyDescent="0.25">
      <c r="A99" s="25" t="str">
        <f>VLOOKUP(B99,[1]ДовКЕКВ!A$1:B$65536,2,FALSE)</f>
        <v>Створення державних запасів і резервів</v>
      </c>
      <c r="B99" s="26">
        <v>3150</v>
      </c>
      <c r="C99" s="81" t="s">
        <v>39</v>
      </c>
      <c r="D99" s="81" t="s">
        <v>39</v>
      </c>
      <c r="E99" s="82" t="s">
        <v>39</v>
      </c>
    </row>
    <row r="100" spans="1:5" x14ac:dyDescent="0.25">
      <c r="A100" s="25" t="str">
        <f>VLOOKUP(B100,[1]ДовКЕКВ!A$1:B$65536,2,FALSE)</f>
        <v>Придбання землі та нематеріальних активів</v>
      </c>
      <c r="B100" s="26">
        <v>3160</v>
      </c>
      <c r="C100" s="81" t="s">
        <v>39</v>
      </c>
      <c r="D100" s="81" t="s">
        <v>39</v>
      </c>
      <c r="E100" s="82" t="s">
        <v>39</v>
      </c>
    </row>
    <row r="101" spans="1:5" x14ac:dyDescent="0.25">
      <c r="A101" s="25" t="str">
        <f>VLOOKUP(B101,[1]ДовКЕКВ!A$1:B$65536,2,FALSE)</f>
        <v>Капітальні трансферти</v>
      </c>
      <c r="B101" s="26">
        <v>3200</v>
      </c>
      <c r="C101" s="83" t="s">
        <v>39</v>
      </c>
      <c r="D101" s="83" t="s">
        <v>39</v>
      </c>
      <c r="E101" s="82" t="s">
        <v>39</v>
      </c>
    </row>
    <row r="102" spans="1:5" x14ac:dyDescent="0.25">
      <c r="A102" s="25" t="str">
        <f>VLOOKUP(B102,[1]ДовКЕКВ!A$1:B$65536,2,FALSE)</f>
        <v>Капітальні трансферти підприємствам (установам, організаціям)</v>
      </c>
      <c r="B102" s="26">
        <v>3210</v>
      </c>
      <c r="C102" s="81" t="s">
        <v>39</v>
      </c>
      <c r="D102" s="81" t="s">
        <v>39</v>
      </c>
      <c r="E102" s="82" t="s">
        <v>39</v>
      </c>
    </row>
    <row r="103" spans="1:5" x14ac:dyDescent="0.25">
      <c r="A103" s="25" t="str">
        <f>VLOOKUP(B103,[1]ДовКЕКВ!A$1:B$65536,2,FALSE)</f>
        <v>Капітальні трансферти органам державного управління інших рівнів</v>
      </c>
      <c r="B103" s="26">
        <v>3220</v>
      </c>
      <c r="C103" s="81" t="s">
        <v>39</v>
      </c>
      <c r="D103" s="81" t="s">
        <v>39</v>
      </c>
      <c r="E103" s="82" t="s">
        <v>39</v>
      </c>
    </row>
    <row r="104" spans="1:5" x14ac:dyDescent="0.25">
      <c r="A104" s="25" t="str">
        <f>VLOOKUP(B104,[1]ДовКЕКВ!A$1:B$65536,2,FALSE)</f>
        <v>Капітальні трансферти урядам іноземних держав та міжнародним організаціям</v>
      </c>
      <c r="B104" s="26">
        <v>3230</v>
      </c>
      <c r="C104" s="81" t="s">
        <v>39</v>
      </c>
      <c r="D104" s="81" t="s">
        <v>39</v>
      </c>
      <c r="E104" s="82" t="s">
        <v>39</v>
      </c>
    </row>
    <row r="105" spans="1:5" ht="13.5" customHeight="1" x14ac:dyDescent="0.25">
      <c r="A105" s="25" t="str">
        <f>VLOOKUP(B105,[1]ДовКЕКВ!A$1:B$65536,2,FALSE)</f>
        <v>Капітальні трансферти населенню</v>
      </c>
      <c r="B105" s="26">
        <v>3240</v>
      </c>
      <c r="C105" s="81" t="s">
        <v>39</v>
      </c>
      <c r="D105" s="81" t="s">
        <v>39</v>
      </c>
      <c r="E105" s="82" t="s">
        <v>39</v>
      </c>
    </row>
    <row r="106" spans="1:5" ht="12.75" hidden="1" customHeight="1" x14ac:dyDescent="0.25">
      <c r="A106" s="29"/>
      <c r="B106" s="26"/>
      <c r="C106" s="57"/>
      <c r="D106" s="57"/>
      <c r="E106" s="55"/>
    </row>
    <row r="107" spans="1:5" x14ac:dyDescent="0.25">
      <c r="A107" s="30" t="str">
        <f>VLOOKUP(B107,[1]ДовКреди!A$1:B$65536,2,FALSE)</f>
        <v>Надання внутрішніх кредитів </v>
      </c>
      <c r="B107" s="31">
        <v>4110</v>
      </c>
      <c r="C107" s="83" t="s">
        <v>39</v>
      </c>
      <c r="D107" s="83" t="s">
        <v>39</v>
      </c>
      <c r="E107" s="82" t="s">
        <v>39</v>
      </c>
    </row>
    <row r="108" spans="1:5" x14ac:dyDescent="0.25">
      <c r="A108" s="32" t="str">
        <f>VLOOKUP(B108,[1]ДовКреди!A$1:B$65536,2,FALSE)</f>
        <v>Надання кредитів органам державного управління інших рівнів </v>
      </c>
      <c r="B108" s="20">
        <v>4111</v>
      </c>
      <c r="C108" s="81" t="s">
        <v>39</v>
      </c>
      <c r="D108" s="81" t="s">
        <v>39</v>
      </c>
      <c r="E108" s="82" t="s">
        <v>39</v>
      </c>
    </row>
    <row r="109" spans="1:5" x14ac:dyDescent="0.25">
      <c r="A109" s="32" t="str">
        <f>VLOOKUP(B109,[1]ДовКреди!A$1:B$65536,2,FALSE)</f>
        <v>Надання кредитів підприємствам, установам, організаціям </v>
      </c>
      <c r="B109" s="20">
        <v>4112</v>
      </c>
      <c r="C109" s="81" t="s">
        <v>39</v>
      </c>
      <c r="D109" s="81" t="s">
        <v>39</v>
      </c>
      <c r="E109" s="82" t="s">
        <v>39</v>
      </c>
    </row>
    <row r="110" spans="1:5" x14ac:dyDescent="0.25">
      <c r="A110" s="32" t="str">
        <f>VLOOKUP(B110,[1]ДовКреди!A$1:B$65536,2,FALSE)</f>
        <v>Надання інших внутрішніх кредитів </v>
      </c>
      <c r="B110" s="20">
        <v>4113</v>
      </c>
      <c r="C110" s="81" t="s">
        <v>39</v>
      </c>
      <c r="D110" s="81" t="s">
        <v>39</v>
      </c>
      <c r="E110" s="82" t="s">
        <v>39</v>
      </c>
    </row>
    <row r="111" spans="1:5" ht="16.5" customHeight="1" x14ac:dyDescent="0.25">
      <c r="A111" s="30" t="str">
        <f>VLOOKUP(B111,[1]ДовКреди!A$1:B$65536,2,FALSE)</f>
        <v>Надання зовнішніх кредитів </v>
      </c>
      <c r="B111" s="31">
        <v>4210</v>
      </c>
      <c r="C111" s="81" t="s">
        <v>39</v>
      </c>
      <c r="D111" s="81" t="s">
        <v>39</v>
      </c>
      <c r="E111" s="82" t="s">
        <v>39</v>
      </c>
    </row>
    <row r="112" spans="1:5" ht="13.5" customHeight="1" x14ac:dyDescent="0.25">
      <c r="A112" s="29" t="str">
        <f>VLOOKUP(B112,[1]ДовКЕКВ!A$1:B$65536,2,FALSE)</f>
        <v>Нерозподілені видатки</v>
      </c>
      <c r="B112" s="26">
        <v>9000</v>
      </c>
      <c r="C112" s="81" t="s">
        <v>39</v>
      </c>
      <c r="D112" s="81" t="s">
        <v>39</v>
      </c>
      <c r="E112" s="82" t="s">
        <v>39</v>
      </c>
    </row>
    <row r="113" spans="1:5" x14ac:dyDescent="0.25">
      <c r="A113" s="33"/>
      <c r="B113" s="34"/>
      <c r="C113" s="35"/>
      <c r="D113" s="35"/>
      <c r="E113" s="35"/>
    </row>
    <row r="114" spans="1:5" x14ac:dyDescent="0.25">
      <c r="A114" s="36" t="s">
        <v>40</v>
      </c>
      <c r="B114" s="8"/>
      <c r="C114" s="37"/>
      <c r="D114" s="80" t="s">
        <v>49</v>
      </c>
      <c r="E114" s="80"/>
    </row>
    <row r="115" spans="1:5" x14ac:dyDescent="0.25">
      <c r="A115" s="38"/>
      <c r="B115" s="39" t="s">
        <v>3</v>
      </c>
      <c r="C115" s="40"/>
      <c r="D115" s="62" t="s">
        <v>4</v>
      </c>
      <c r="E115" s="62"/>
    </row>
    <row r="116" spans="1:5" ht="30" x14ac:dyDescent="0.25">
      <c r="A116" s="41" t="s">
        <v>41</v>
      </c>
      <c r="B116" s="8"/>
      <c r="C116" s="37"/>
      <c r="D116" s="80" t="str">
        <f>[1]Заполнить!B12</f>
        <v xml:space="preserve">Т.В. Бойко  </v>
      </c>
      <c r="E116" s="80"/>
    </row>
    <row r="117" spans="1:5" x14ac:dyDescent="0.25">
      <c r="A117" s="42"/>
      <c r="B117" s="39" t="s">
        <v>3</v>
      </c>
      <c r="C117" s="40"/>
      <c r="D117" s="62" t="s">
        <v>4</v>
      </c>
      <c r="E117" s="62"/>
    </row>
    <row r="118" spans="1:5" x14ac:dyDescent="0.25">
      <c r="A118" s="43"/>
      <c r="B118" s="44"/>
      <c r="C118" s="10"/>
      <c r="D118" s="69"/>
      <c r="E118" s="69"/>
    </row>
    <row r="119" spans="1:5" x14ac:dyDescent="0.25">
      <c r="A119" s="45" t="s">
        <v>5</v>
      </c>
      <c r="B119" s="46"/>
      <c r="C119" s="47"/>
      <c r="D119" s="47"/>
      <c r="E119" s="48"/>
    </row>
    <row r="120" spans="1:5" x14ac:dyDescent="0.25">
      <c r="A120" s="49" t="s">
        <v>42</v>
      </c>
      <c r="B120" s="50"/>
      <c r="C120" s="51"/>
      <c r="D120" s="51"/>
      <c r="E120" s="51"/>
    </row>
    <row r="121" spans="1:5" x14ac:dyDescent="0.25">
      <c r="A121" s="52"/>
      <c r="B121" s="53"/>
      <c r="C121" s="54"/>
      <c r="D121" s="54"/>
      <c r="E121" s="54"/>
    </row>
    <row r="122" spans="1:5" ht="18.75" customHeight="1" x14ac:dyDescent="0.25">
      <c r="A122" s="77" t="s">
        <v>43</v>
      </c>
      <c r="B122" s="77"/>
      <c r="C122" s="77"/>
      <c r="D122" s="77"/>
      <c r="E122" s="77"/>
    </row>
    <row r="123" spans="1:5" x14ac:dyDescent="0.25">
      <c r="A123" s="77"/>
      <c r="B123" s="77"/>
      <c r="C123" s="77"/>
      <c r="D123" s="77"/>
      <c r="E123" s="77"/>
    </row>
  </sheetData>
  <mergeCells count="32">
    <mergeCell ref="A122:E123"/>
    <mergeCell ref="A48:A49"/>
    <mergeCell ref="D114:E114"/>
    <mergeCell ref="D115:E115"/>
    <mergeCell ref="D116:E116"/>
    <mergeCell ref="D117:E117"/>
    <mergeCell ref="D118:E118"/>
    <mergeCell ref="A22:E22"/>
    <mergeCell ref="A23:E23"/>
    <mergeCell ref="A24:E24"/>
    <mergeCell ref="A27:A28"/>
    <mergeCell ref="B27:B28"/>
    <mergeCell ref="C27:D27"/>
    <mergeCell ref="E27:E28"/>
    <mergeCell ref="A21:E21"/>
    <mergeCell ref="B10:C10"/>
    <mergeCell ref="D10:E10"/>
    <mergeCell ref="B11:C11"/>
    <mergeCell ref="B12:C12"/>
    <mergeCell ref="A14:E14"/>
    <mergeCell ref="A15:E15"/>
    <mergeCell ref="A16:E16"/>
    <mergeCell ref="A17:E17"/>
    <mergeCell ref="A18:E18"/>
    <mergeCell ref="A19:E19"/>
    <mergeCell ref="A20:E20"/>
    <mergeCell ref="D9:E9"/>
    <mergeCell ref="B1:E2"/>
    <mergeCell ref="B4:E5"/>
    <mergeCell ref="B6:E6"/>
    <mergeCell ref="B7:E7"/>
    <mergeCell ref="B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2017-11-22T11:47:06Z</dcterms:modified>
</cp:coreProperties>
</file>